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372" windowWidth="10008" windowHeight="7008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<sst xmlns="http://schemas.openxmlformats.org/spreadsheetml/2006/main" count="224" uniqueCount="223">
  <si>
    <t>Доходы     от    продажи    земельных    участков,                              государственная  собственность  на   которые не  разграничена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</si>
  <si>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</si>
  <si>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</si>
  <si>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</si>
  <si>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</si>
  <si>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1,122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</si>
  <si>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</si>
  <si>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</si>
  <si>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</si>
  <si>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000  1  13  01995  10  0000  130</t>
  </si>
  <si>
    <t>ДОХОДЫ ОТ ПРОДАЖИ МАТЕРИАЛЬНЫХ И НЕМАТЕРИАЛЬНЫХ АКТИВОВ</t>
  </si>
  <si>
    <t>000  2  19  00000  00  0000  000</t>
  </si>
  <si>
    <t>ПРОЧИЕ НЕНАЛОГОВЫЕ ДОХОДЫ</t>
  </si>
  <si>
    <t>1,2105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</si>
  <si>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</si>
  <si>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1,103</t>
  </si>
  <si>
    <t>000  1  17  05000  00  0000  180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</si>
  <si>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</si>
  <si>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</si>
  <si>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</si>
  <si>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1,940</t>
  </si>
  <si>
    <t>000  1  17  05050  10  0000  180</t>
  </si>
  <si>
    <t>1,19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</si>
  <si>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</si>
  <si>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</si>
  <si>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</si>
  <si>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</si>
  <si>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</si>
  <si>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</si>
  <si>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1,1522</t>
  </si>
  <si>
    <t>НАЛОГИ НА СОВОКУПНЫЙ ДОХОД</t>
  </si>
  <si>
    <t>000  1  01  02000  01  0000  110</t>
  </si>
  <si>
    <t>17  17 Городские и сельские поселения Исполнено</t>
  </si>
  <si>
    <t>Субвенции бюджетам на осуществление первичного воинского учета на территориях, где отсутствуют военные комиссариаты</t>
  </si>
  <si>
    <t>000  1  05  03020  01  0000  110</t>
  </si>
  <si>
    <t>000  2  02  03015  00  0000  151</t>
  </si>
  <si>
    <t>1,2166</t>
  </si>
  <si>
    <t>000  2  02  04000  00  0000  151</t>
  </si>
  <si>
    <t>1,1468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</si>
  <si>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</si>
  <si>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</si>
  <si>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</si>
  <si>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неналоговые доходы бюджетов поселений</t>
  </si>
  <si>
    <t>000  1  06  06013  10  0000  110</t>
  </si>
  <si>
    <t>000  2  02  00000  00  0000  000</t>
  </si>
  <si>
    <t>1,1037</t>
  </si>
  <si>
    <t>Налог на имущество физических лиц</t>
  </si>
  <si>
    <t>000  1  08  00000  00  0000  000</t>
  </si>
  <si>
    <t>1,101</t>
  </si>
  <si>
    <t>1,1039</t>
  </si>
  <si>
    <t>000  1  06  06010  00  0000  110</t>
  </si>
  <si>
    <t>1,1044</t>
  </si>
  <si>
    <t>1,546</t>
  </si>
  <si>
    <t>000  1  06  01030  10  0000  110</t>
  </si>
  <si>
    <t>1,117</t>
  </si>
  <si>
    <t>000  1  06  01000  00  0000  110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</si>
  <si>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</si>
  <si>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</si>
  <si>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</si>
  <si>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000  2  07  00000  00  0000  180</t>
  </si>
  <si>
    <t>ДОХОДЫ ОТ ОКАЗАНИЯ ПЛАТНЫХ УСЛУГ (РАБОТ) И КОМПЕНСАЦИИ ЗАТРАТ ГОСУДАРСТВА</t>
  </si>
  <si>
    <t>8  8 Городские и сельские поселения План на год</t>
  </si>
  <si>
    <t>1,249</t>
  </si>
  <si>
    <t>000  1  14  02000  00  0000  000</t>
  </si>
  <si>
    <t>1,404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</si>
  <si>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</si>
  <si>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000  1  05  00000  00  0000  000</t>
  </si>
  <si>
    <t>Прочие доходы от оказания платных услуг (работ)</t>
  </si>
  <si>
    <t>1,990</t>
  </si>
  <si>
    <t>Земельный налог (по обязательствам, возникшим до        1 января 2006 года), мобилизуемый на территориях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</si>
  <si>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</si>
  <si>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000  1  01  02010  01  0000  110</t>
  </si>
  <si>
    <t>000  2  02  03029  00  0000  151</t>
  </si>
  <si>
    <t>1,2</t>
  </si>
  <si>
    <t>000  1  11  05030  00  0000  120</t>
  </si>
  <si>
    <t>1,958</t>
  </si>
  <si>
    <t>1,1392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</si>
  <si>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</si>
  <si>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</si>
  <si>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</si>
  <si>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1,2172</t>
  </si>
  <si>
    <t>Земельный налог (по обязательствам, возникшим до 1 января 2006 года)</t>
  </si>
  <si>
    <t>Налоги на имущество</t>
  </si>
  <si>
    <t>1,716</t>
  </si>
  <si>
    <t>000  2  07  05000  10  0000  180</t>
  </si>
  <si>
    <t>000  2  02  04014  10  0000  151</t>
  </si>
  <si>
    <t>БЕЗВОЗМЕЗДНЫЕ ПОСТУПЛЕНИЯ</t>
  </si>
  <si>
    <t>1,712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</si>
  <si>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</si>
  <si>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000  2  02  03000  00  0000  151</t>
  </si>
  <si>
    <t>000  1  14  02053  10  0000  440</t>
  </si>
  <si>
    <t>000  1  09  04000  00  0000  110</t>
  </si>
  <si>
    <t>Дотации бюджетам поселений на выравнивание бюджетной обеспеченности</t>
  </si>
  <si>
    <t>1,20</t>
  </si>
  <si>
    <t>3  3 Консолидированный  План на год</t>
  </si>
  <si>
    <t>000  1  09  04053  10  0000  110</t>
  </si>
  <si>
    <t>1,941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</si>
  <si>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</si>
  <si>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</si>
  <si>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1,578</t>
  </si>
  <si>
    <t>1,258</t>
  </si>
  <si>
    <t>1,102</t>
  </si>
  <si>
    <t>Налог на доходы физических лиц</t>
  </si>
  <si>
    <t>1,16</t>
  </si>
  <si>
    <t>000  1  14  02050  10  0000  440</t>
  </si>
  <si>
    <t>000  2  02  01000  00  0000  151</t>
  </si>
  <si>
    <t>1,964</t>
  </si>
  <si>
    <t>Невыясненные поступления</t>
  </si>
  <si>
    <t>1,18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</si>
  <si>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</si>
  <si>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</si>
  <si>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000  1  17  00000  00  0000  000</t>
  </si>
  <si>
    <t>Наименование показателя</t>
  </si>
  <si>
    <t>1,108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</si>
  <si>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</si>
  <si>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</si>
  <si>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</si>
  <si>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</si>
  <si>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</si>
  <si>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</si>
  <si>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</si>
  <si>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1,572</t>
  </si>
  <si>
    <t>000  2  02  01001  10  0000  151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</si>
  <si>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</si>
  <si>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</si>
  <si>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</si>
  <si>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</si>
  <si>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</si>
  <si>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000  1  01  02030  01  0000  110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</si>
  <si>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</si>
  <si>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</si>
  <si>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</si>
  <si>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</si>
  <si>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</si>
  <si>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1,100</t>
  </si>
  <si>
    <t>000  1  13  01000  00  0000  130</t>
  </si>
  <si>
    <t>1,1038</t>
  </si>
  <si>
    <t>1,214</t>
  </si>
  <si>
    <t>МЕСЯЧНЫЙ ОТЧЕТ ОБ ИСПОЛНЕНИИ БЮДЖЕТА</t>
  </si>
  <si>
    <t>Доходы от оказания платных услуг (работ)</t>
  </si>
  <si>
    <t>1,352</t>
  </si>
  <si>
    <t>000  8  50  00000  00  0000  000</t>
  </si>
  <si>
    <t>1,254</t>
  </si>
  <si>
    <t>1,664</t>
  </si>
  <si>
    <t>000  1  06  06023  10  0000  110</t>
  </si>
  <si>
    <t>1,104</t>
  </si>
  <si>
    <t>1,947</t>
  </si>
  <si>
    <t>13  13 Суммы, подлежащие исключению Консолид. Исполнено</t>
  </si>
  <si>
    <t>1,1694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</si>
  <si>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</si>
  <si>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1,1463</t>
  </si>
  <si>
    <t>1,121</t>
  </si>
  <si>
    <t>000  1  08  04000  01  0000  110</t>
  </si>
  <si>
    <t>1,1518</t>
  </si>
  <si>
    <t>000  1  06  06020  00  0000  110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</si>
  <si>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</si>
  <si>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000  1  01  00000  00  0000  000</t>
  </si>
  <si>
    <t>1,619</t>
  </si>
  <si>
    <t>Доходы бюджета - отчет</t>
  </si>
  <si>
    <t>1,405</t>
  </si>
  <si>
    <t>1,711</t>
  </si>
  <si>
    <t>Единый сельскохозяйственный налог (за налоговые периоды, истекшие до 1 января 2011 года)</t>
  </si>
  <si>
    <t>000  2  19  05000  10  0000  151</t>
  </si>
  <si>
    <t>Субвенции бюджетам поселений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</si>
  <si>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</si>
  <si>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</si>
  <si>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000  1  11  05013  10  0000  120</t>
  </si>
  <si>
    <t>Невыясненные поступления, зачисляемые в бюджеты поселений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</si>
  <si>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</si>
  <si>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</si>
  <si>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</si>
  <si>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</si>
  <si>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1,158</t>
  </si>
  <si>
    <t>ПРОЧИЕ БЕЗВОЗМЕЗДНЫЕ ПОСТУПЛЕНИЯ</t>
  </si>
  <si>
    <t>000  2  00  00000  00  0000  000</t>
  </si>
  <si>
    <t>1,116</t>
  </si>
  <si>
    <t>1,1</t>
  </si>
  <si>
    <t>000  1  11  05000  00  0000  120</t>
  </si>
  <si>
    <t>1,2094</t>
  </si>
  <si>
    <t>Код показателя</t>
  </si>
  <si>
    <t>1,409</t>
  </si>
  <si>
    <t>000  2  02  03029  10  0000  151</t>
  </si>
  <si>
    <t>000  1  14  06010  00  0000  430</t>
  </si>
  <si>
    <t>000  1  01  02020  01  0000  110</t>
  </si>
  <si>
    <t>Прочие доходы от оказания платных услуг (работ) получателями средств бюджетов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</si>
  <si>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</si>
  <si>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</si>
  <si>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</si>
  <si>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1,84</t>
  </si>
  <si>
    <t>000  1  11  00000  00  0000  000</t>
  </si>
  <si>
    <t>000  1  01  02040  01  0000  110</t>
  </si>
  <si>
    <t>000  1  09  00000  00  0000  000</t>
  </si>
  <si>
    <t>1,428</t>
  </si>
  <si>
    <t>НАЛОГИ НА ПРИБЫЛЬ, ДОХОДЫ</t>
  </si>
  <si>
    <t>1,3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</si>
  <si>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</si>
  <si>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</si>
  <si>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</si>
  <si>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</si>
  <si>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000  1  11  05035  10  0000  120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</si>
  <si>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</si>
  <si>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</si>
  <si>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1,611</t>
  </si>
  <si>
    <t>1,1729</t>
  </si>
  <si>
    <t>000  1  17  01050  10  0000  180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</si>
  <si>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</si>
  <si>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1,545</t>
  </si>
  <si>
    <t>1,1727</t>
  </si>
  <si>
    <t>Глава сельского поселения</t>
  </si>
  <si>
    <t>Главный бухгалтер</t>
  </si>
  <si>
    <t>Е.В.Степанищева</t>
  </si>
  <si>
    <t>А.А.Дурманова</t>
  </si>
  <si>
    <t>В-Карачан</t>
  </si>
  <si>
    <t>000  2  02  04999  10  0000  151</t>
  </si>
  <si>
    <t>Прочие межбюджетные трансферты,передаваемые бюджетам поселений</t>
  </si>
  <si>
    <t>000  2  02  04012  00  0000  151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</si>
  <si>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</si>
  <si>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</si>
  <si>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000  2  02  02000  00  0000  151</t>
  </si>
  <si>
    <t>000  2  02  02999  10  0000  151</t>
  </si>
  <si>
    <t>Субсидии бюджетам субъектов Российской Федерации и муниципальных образований(межбюджетные субсидии)</t>
  </si>
  <si>
    <t>Прочие субсидии бюджетам поселений</t>
  </si>
  <si>
    <t>на 01.04.2013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</si>
</sst>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wrapText="1"/>
    </xf>
    <xf numFmtId="167" fontId="1" fillId="0" borderId="12" xfId="0" applyNumberFormat="1" applyFont="1" applyBorder="1" applyAlignment="1">
      <alignment horizontal="right" wrapText="1"/>
    </xf>
    <xf numFmtId="167" fontId="1" fillId="0" borderId="12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="120" zoomScaleNormal="120" zoomScalePageLayoutView="0" workbookViewId="0" topLeftCell="A1">
      <pane xSplit="3" ySplit="5" topLeftCell="D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A3" sqref="A3:I3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50.421875" style="0" customWidth="1"/>
    <col min="4" max="5" width="11.28125" style="0" customWidth="1"/>
    <col min="6" max="10" width="11.421875" style="0" customWidth="1"/>
    <col min="11" max="11" width="9.140625" style="7" customWidth="1"/>
  </cols>
  <sheetData>
    <row r="1" spans="1:10" ht="12.75">
      <c r="A1" s="14" t="s">
        <v>138</v>
      </c>
      <c r="B1" s="14"/>
      <c r="C1" s="14"/>
      <c r="D1" s="14"/>
      <c r="E1" s="14"/>
      <c r="F1" s="14"/>
      <c r="G1" s="14"/>
      <c r="H1" s="14"/>
      <c r="I1" s="14"/>
      <c r="J1" s="9"/>
    </row>
    <row r="2" spans="1:10" ht="12.75">
      <c r="A2" s="14" t="s">
        <v>158</v>
      </c>
      <c r="B2" s="14"/>
      <c r="C2" s="14"/>
      <c r="D2" s="14"/>
      <c r="E2" s="14"/>
      <c r="F2" s="14"/>
      <c r="G2" s="14"/>
      <c r="H2" s="14"/>
      <c r="I2" s="14"/>
      <c r="J2" s="9"/>
    </row>
    <row r="3" spans="1:10" ht="12.75">
      <c r="A3" s="15" t="s">
        <v>212</v>
      </c>
      <c r="B3" s="15"/>
      <c r="C3" s="15"/>
      <c r="D3" s="15"/>
      <c r="E3" s="15"/>
      <c r="F3" s="15"/>
      <c r="G3" s="15"/>
      <c r="H3" s="15"/>
      <c r="I3" s="15"/>
      <c r="J3" s="10"/>
    </row>
    <row r="4" spans="1:10" ht="12.75">
      <c r="A4" s="16" t="s">
        <v>222</v>
      </c>
      <c r="B4" s="16"/>
      <c r="C4" s="16"/>
      <c r="D4" s="16"/>
      <c r="E4" s="16"/>
      <c r="F4" s="16"/>
      <c r="G4" s="16"/>
      <c r="H4" s="16"/>
      <c r="I4" s="16"/>
      <c r="J4" s="11"/>
    </row>
    <row r="5" spans="1:10" ht="45">
      <c r="A5" s="1" t="s">
        <v>39</v>
      </c>
      <c r="B5" s="3" t="s">
        <v>179</v>
      </c>
      <c r="C5" s="3" t="s">
        <v>112</v>
      </c>
      <c r="D5" s="3" t="s">
        <v>94</v>
      </c>
      <c r="E5" s="3" t="s">
        <v>58</v>
      </c>
      <c r="F5" s="3" t="s">
        <v>61</v>
      </c>
      <c r="G5" s="3" t="s">
        <v>17</v>
      </c>
      <c r="H5" s="3" t="s">
        <v>147</v>
      </c>
      <c r="I5" s="3" t="s">
        <v>32</v>
      </c>
      <c r="J5" s="12"/>
    </row>
    <row r="6" spans="1:10" ht="18.75">
      <c r="A6" s="2" t="s">
        <v>176</v>
      </c>
      <c r="B6" s="4" t="s">
        <v>141</v>
      </c>
      <c r="C6" s="4" t="s">
        <v>116</v>
      </c>
      <c r="D6" s="5">
        <f>F6-E6</f>
        <v>3474799.999999999</v>
      </c>
      <c r="E6" s="5">
        <f>E7+E55</f>
        <v>6415171.04</v>
      </c>
      <c r="F6" s="5">
        <f>F7+F55</f>
        <v>9889971.04</v>
      </c>
      <c r="G6" s="5">
        <f>I6-H6</f>
        <v>957069.8199999998</v>
      </c>
      <c r="H6" s="5">
        <f>H7+H55</f>
        <v>1269609.48</v>
      </c>
      <c r="I6" s="5">
        <f>I7+I55</f>
        <v>2226679.3</v>
      </c>
      <c r="J6" s="13">
        <f>I6/F6*100</f>
        <v>22.514517898932088</v>
      </c>
    </row>
    <row r="7" spans="1:10" ht="18.75">
      <c r="A7" s="2" t="s">
        <v>73</v>
      </c>
      <c r="B7" s="4" t="s">
        <v>25</v>
      </c>
      <c r="C7" s="4" t="s">
        <v>115</v>
      </c>
      <c r="D7" s="5">
        <f aca="true" t="shared" si="0" ref="D7:D75">F7-E7</f>
        <v>3060000</v>
      </c>
      <c r="E7" s="5">
        <f>E8+E14+E18+E26+E29+E33+E39+E43+E50</f>
        <v>0</v>
      </c>
      <c r="F7" s="5">
        <f>F8+F14+F18+F26+F29+F33+F39+F43+F50</f>
        <v>3060000</v>
      </c>
      <c r="G7" s="5">
        <f aca="true" t="shared" si="1" ref="G7:G75">I7-H7</f>
        <v>542269.8200000001</v>
      </c>
      <c r="H7" s="5">
        <f>H8+H14+H18+H26+H29+H33+H39+H43+H50</f>
        <v>0</v>
      </c>
      <c r="I7" s="5">
        <f>I8+I14+I18+I26+I29+I33+I39+I43+I50</f>
        <v>542269.8200000001</v>
      </c>
      <c r="J7" s="13">
        <f aca="true" t="shared" si="2" ref="J7:J72">I7/F7*100</f>
        <v>17.721235947712422</v>
      </c>
    </row>
    <row r="8" spans="1:10" ht="18.75">
      <c r="A8" s="2" t="s">
        <v>194</v>
      </c>
      <c r="B8" s="4" t="s">
        <v>156</v>
      </c>
      <c r="C8" s="4" t="s">
        <v>193</v>
      </c>
      <c r="D8" s="5">
        <f t="shared" si="0"/>
        <v>520000</v>
      </c>
      <c r="E8" s="5">
        <f>E9</f>
        <v>0</v>
      </c>
      <c r="F8" s="5">
        <f>F9</f>
        <v>520000</v>
      </c>
      <c r="G8" s="5">
        <f t="shared" si="1"/>
        <v>124652.32</v>
      </c>
      <c r="H8" s="5">
        <f>H9</f>
        <v>0</v>
      </c>
      <c r="I8" s="5">
        <f>I9</f>
        <v>124652.32</v>
      </c>
      <c r="J8" s="13">
        <f t="shared" si="2"/>
        <v>23.971600000000002</v>
      </c>
    </row>
    <row r="9" spans="1:10" ht="18.75">
      <c r="A9" s="2" t="s">
        <v>103</v>
      </c>
      <c r="B9" s="4" t="s">
        <v>31</v>
      </c>
      <c r="C9" s="4" t="s">
        <v>102</v>
      </c>
      <c r="D9" s="5">
        <f t="shared" si="0"/>
        <v>520000</v>
      </c>
      <c r="E9" s="5">
        <f>SUM(E10:E13)</f>
        <v>0</v>
      </c>
      <c r="F9" s="5">
        <f>SUM(F10:F13)</f>
        <v>520000</v>
      </c>
      <c r="G9" s="5">
        <f t="shared" si="1"/>
        <v>124652.32</v>
      </c>
      <c r="H9" s="5">
        <f>SUM(H10:H13)</f>
        <v>0</v>
      </c>
      <c r="I9" s="5">
        <f>SUM(I10:I13)</f>
        <v>124652.32</v>
      </c>
      <c r="J9" s="13">
        <f t="shared" si="2"/>
        <v>23.971600000000002</v>
      </c>
    </row>
    <row r="10" spans="1:10" ht="36.75">
      <c r="A10" s="2" t="s">
        <v>28</v>
      </c>
      <c r="B10" s="4" t="s">
        <v>71</v>
      </c>
      <c r="C10" s="4" t="s">
        <v>65</v>
      </c>
      <c r="D10" s="5">
        <f t="shared" si="0"/>
        <v>520000</v>
      </c>
      <c r="E10" s="6"/>
      <c r="F10" s="6">
        <v>520000</v>
      </c>
      <c r="G10" s="5">
        <f t="shared" si="1"/>
        <v>124552.32</v>
      </c>
      <c r="H10" s="6"/>
      <c r="I10" s="6">
        <v>124552.32</v>
      </c>
      <c r="J10" s="13">
        <f t="shared" si="2"/>
        <v>23.952369230769232</v>
      </c>
    </row>
    <row r="11" spans="1:10" ht="57.75" customHeight="1">
      <c r="A11" s="2" t="s">
        <v>108</v>
      </c>
      <c r="B11" s="4" t="s">
        <v>183</v>
      </c>
      <c r="C11" s="4" t="s">
        <v>57</v>
      </c>
      <c r="D11" s="5">
        <f t="shared" si="0"/>
        <v>0</v>
      </c>
      <c r="E11" s="6"/>
      <c r="F11" s="6"/>
      <c r="G11" s="5">
        <f t="shared" si="1"/>
        <v>0</v>
      </c>
      <c r="H11" s="6"/>
      <c r="I11" s="6"/>
      <c r="J11" s="13" t="e">
        <f t="shared" si="2"/>
        <v>#DIV/0!</v>
      </c>
    </row>
    <row r="12" spans="1:10" ht="27.75">
      <c r="A12" s="2" t="s">
        <v>22</v>
      </c>
      <c r="B12" s="4" t="s">
        <v>128</v>
      </c>
      <c r="C12" s="4" t="s">
        <v>18</v>
      </c>
      <c r="D12" s="5">
        <f t="shared" si="0"/>
        <v>0</v>
      </c>
      <c r="E12" s="6"/>
      <c r="F12" s="6"/>
      <c r="G12" s="5">
        <f t="shared" si="1"/>
        <v>100</v>
      </c>
      <c r="H12" s="6"/>
      <c r="I12" s="6">
        <v>100</v>
      </c>
      <c r="J12" s="13" t="e">
        <f t="shared" si="2"/>
        <v>#DIV/0!</v>
      </c>
    </row>
    <row r="13" spans="1:10" ht="48.75" customHeight="1">
      <c r="A13" s="2" t="s">
        <v>93</v>
      </c>
      <c r="B13" s="4" t="s">
        <v>190</v>
      </c>
      <c r="C13" s="4" t="s">
        <v>185</v>
      </c>
      <c r="D13" s="5">
        <f t="shared" si="0"/>
        <v>0</v>
      </c>
      <c r="E13" s="6"/>
      <c r="F13" s="6"/>
      <c r="G13" s="5">
        <f t="shared" si="1"/>
        <v>0</v>
      </c>
      <c r="H13" s="6"/>
      <c r="I13" s="6"/>
      <c r="J13" s="13" t="e">
        <f t="shared" si="2"/>
        <v>#DIV/0!</v>
      </c>
    </row>
    <row r="14" spans="1:10" ht="18.75">
      <c r="A14" s="2" t="s">
        <v>188</v>
      </c>
      <c r="B14" s="4" t="s">
        <v>66</v>
      </c>
      <c r="C14" s="4" t="s">
        <v>30</v>
      </c>
      <c r="D14" s="5">
        <f t="shared" si="0"/>
        <v>54400</v>
      </c>
      <c r="E14" s="5">
        <f>E15</f>
        <v>0</v>
      </c>
      <c r="F14" s="5">
        <f>F15</f>
        <v>54400</v>
      </c>
      <c r="G14" s="5">
        <f t="shared" si="1"/>
        <v>54403.33</v>
      </c>
      <c r="H14" s="5">
        <f>H15</f>
        <v>0</v>
      </c>
      <c r="I14" s="5">
        <f>I15</f>
        <v>54403.33</v>
      </c>
      <c r="J14" s="13">
        <f t="shared" si="2"/>
        <v>100.00612132352941</v>
      </c>
    </row>
    <row r="15" spans="1:10" ht="18.75">
      <c r="A15" s="2" t="s">
        <v>134</v>
      </c>
      <c r="B15" s="4" t="s">
        <v>186</v>
      </c>
      <c r="C15" s="4" t="s">
        <v>4</v>
      </c>
      <c r="D15" s="5">
        <f t="shared" si="0"/>
        <v>54400</v>
      </c>
      <c r="E15" s="5">
        <f>SUM(E16:E17)</f>
        <v>0</v>
      </c>
      <c r="F15" s="5">
        <f>SUM(F16:F17)</f>
        <v>54400</v>
      </c>
      <c r="G15" s="5">
        <f t="shared" si="1"/>
        <v>54403.33</v>
      </c>
      <c r="H15" s="5">
        <f>SUM(H16:H17)</f>
        <v>0</v>
      </c>
      <c r="I15" s="5">
        <f>SUM(I16:I17)</f>
        <v>54403.33</v>
      </c>
      <c r="J15" s="13">
        <f t="shared" si="2"/>
        <v>100.00612132352941</v>
      </c>
    </row>
    <row r="16" spans="1:10" ht="18.75">
      <c r="A16" s="2" t="s">
        <v>48</v>
      </c>
      <c r="B16" s="4" t="s">
        <v>130</v>
      </c>
      <c r="C16" s="4" t="s">
        <v>4</v>
      </c>
      <c r="D16" s="5">
        <f t="shared" si="0"/>
        <v>54400</v>
      </c>
      <c r="E16" s="6"/>
      <c r="F16" s="6">
        <v>54400</v>
      </c>
      <c r="G16" s="5">
        <f t="shared" si="1"/>
        <v>54403.33</v>
      </c>
      <c r="H16" s="6"/>
      <c r="I16" s="6">
        <v>54403.33</v>
      </c>
      <c r="J16" s="13">
        <f t="shared" si="2"/>
        <v>100.00612132352941</v>
      </c>
    </row>
    <row r="17" spans="1:10" ht="18.75">
      <c r="A17" s="2" t="s">
        <v>101</v>
      </c>
      <c r="B17" s="4" t="s">
        <v>34</v>
      </c>
      <c r="C17" s="4" t="s">
        <v>161</v>
      </c>
      <c r="D17" s="5">
        <f t="shared" si="0"/>
        <v>0</v>
      </c>
      <c r="E17" s="6"/>
      <c r="F17" s="6"/>
      <c r="G17" s="5">
        <f t="shared" si="1"/>
        <v>0</v>
      </c>
      <c r="H17" s="6"/>
      <c r="I17" s="6"/>
      <c r="J17" s="13" t="e">
        <f t="shared" si="2"/>
        <v>#DIV/0!</v>
      </c>
    </row>
    <row r="18" spans="1:10" ht="18.75">
      <c r="A18" s="2" t="s">
        <v>15</v>
      </c>
      <c r="B18" s="4" t="s">
        <v>78</v>
      </c>
      <c r="C18" s="4" t="s">
        <v>171</v>
      </c>
      <c r="D18" s="5">
        <f t="shared" si="0"/>
        <v>1918600</v>
      </c>
      <c r="E18" s="5">
        <f>E19+E21</f>
        <v>0</v>
      </c>
      <c r="F18" s="5">
        <f>F19+F21</f>
        <v>1918600</v>
      </c>
      <c r="G18" s="5">
        <f t="shared" si="1"/>
        <v>318623.11000000004</v>
      </c>
      <c r="H18" s="5">
        <f>H19+H21</f>
        <v>0</v>
      </c>
      <c r="I18" s="5">
        <f>I19+I21</f>
        <v>318623.11000000004</v>
      </c>
      <c r="J18" s="13">
        <f t="shared" si="2"/>
        <v>16.607062962576883</v>
      </c>
    </row>
    <row r="19" spans="1:10" ht="18.75">
      <c r="A19" s="2" t="s">
        <v>145</v>
      </c>
      <c r="B19" s="4" t="s">
        <v>55</v>
      </c>
      <c r="C19" s="4" t="s">
        <v>46</v>
      </c>
      <c r="D19" s="5">
        <f t="shared" si="0"/>
        <v>95600</v>
      </c>
      <c r="E19" s="5">
        <f>E20</f>
        <v>0</v>
      </c>
      <c r="F19" s="5">
        <f>F20</f>
        <v>95600</v>
      </c>
      <c r="G19" s="5">
        <f t="shared" si="1"/>
        <v>4335.27</v>
      </c>
      <c r="H19" s="5">
        <f>H20</f>
        <v>0</v>
      </c>
      <c r="I19" s="5">
        <f>I20</f>
        <v>4335.27</v>
      </c>
      <c r="J19" s="13">
        <f t="shared" si="2"/>
        <v>4.534801255230126</v>
      </c>
    </row>
    <row r="20" spans="1:10" ht="27.75">
      <c r="A20" s="2" t="s">
        <v>113</v>
      </c>
      <c r="B20" s="4" t="s">
        <v>53</v>
      </c>
      <c r="C20" s="4" t="s">
        <v>98</v>
      </c>
      <c r="D20" s="5">
        <f t="shared" si="0"/>
        <v>95600</v>
      </c>
      <c r="E20" s="6"/>
      <c r="F20" s="6">
        <v>95600</v>
      </c>
      <c r="G20" s="5">
        <f t="shared" si="1"/>
        <v>4335.27</v>
      </c>
      <c r="H20" s="6"/>
      <c r="I20" s="6">
        <v>4335.27</v>
      </c>
      <c r="J20" s="13">
        <f t="shared" si="2"/>
        <v>4.534801255230126</v>
      </c>
    </row>
    <row r="21" spans="1:10" ht="18.75">
      <c r="A21" s="2" t="s">
        <v>175</v>
      </c>
      <c r="B21" s="4" t="s">
        <v>2</v>
      </c>
      <c r="C21" s="4" t="s">
        <v>198</v>
      </c>
      <c r="D21" s="5">
        <f t="shared" si="0"/>
        <v>1823000</v>
      </c>
      <c r="E21" s="5">
        <f>E22+E24</f>
        <v>0</v>
      </c>
      <c r="F21" s="5">
        <f>F22+F24</f>
        <v>1823000</v>
      </c>
      <c r="G21" s="5">
        <f t="shared" si="1"/>
        <v>314287.84</v>
      </c>
      <c r="H21" s="5">
        <f>H22+H24</f>
        <v>0</v>
      </c>
      <c r="I21" s="5">
        <f>I22+I24</f>
        <v>314287.84</v>
      </c>
      <c r="J21" s="13">
        <f t="shared" si="2"/>
        <v>17.240144816236974</v>
      </c>
    </row>
    <row r="22" spans="1:10" ht="27.75">
      <c r="A22" s="2" t="s">
        <v>54</v>
      </c>
      <c r="B22" s="4" t="s">
        <v>50</v>
      </c>
      <c r="C22" s="4" t="s">
        <v>123</v>
      </c>
      <c r="D22" s="5">
        <f t="shared" si="0"/>
        <v>1500000</v>
      </c>
      <c r="E22" s="5">
        <f>E23</f>
        <v>0</v>
      </c>
      <c r="F22" s="5">
        <f>F23</f>
        <v>1500000</v>
      </c>
      <c r="G22" s="5">
        <f t="shared" si="1"/>
        <v>251777.94</v>
      </c>
      <c r="H22" s="5">
        <f>H23</f>
        <v>0</v>
      </c>
      <c r="I22" s="5">
        <f>I23</f>
        <v>251777.94</v>
      </c>
      <c r="J22" s="13">
        <f t="shared" si="2"/>
        <v>16.785196</v>
      </c>
    </row>
    <row r="23" spans="1:10" ht="36.75">
      <c r="A23" s="2" t="s">
        <v>151</v>
      </c>
      <c r="B23" s="4" t="s">
        <v>43</v>
      </c>
      <c r="C23" s="4" t="s">
        <v>196</v>
      </c>
      <c r="D23" s="5">
        <f t="shared" si="0"/>
        <v>1500000</v>
      </c>
      <c r="E23" s="6"/>
      <c r="F23" s="6">
        <v>1500000</v>
      </c>
      <c r="G23" s="5">
        <f t="shared" si="1"/>
        <v>251777.94</v>
      </c>
      <c r="H23" s="6"/>
      <c r="I23" s="6">
        <v>251777.94</v>
      </c>
      <c r="J23" s="13">
        <f t="shared" si="2"/>
        <v>16.785196</v>
      </c>
    </row>
    <row r="24" spans="1:10" ht="27.75">
      <c r="A24" s="2" t="s">
        <v>5</v>
      </c>
      <c r="B24" s="4" t="s">
        <v>154</v>
      </c>
      <c r="C24" s="4" t="s">
        <v>70</v>
      </c>
      <c r="D24" s="5">
        <f t="shared" si="0"/>
        <v>323000</v>
      </c>
      <c r="E24" s="5">
        <f>E25</f>
        <v>0</v>
      </c>
      <c r="F24" s="5">
        <f>F25</f>
        <v>323000</v>
      </c>
      <c r="G24" s="5">
        <f t="shared" si="1"/>
        <v>62509.9</v>
      </c>
      <c r="H24" s="5">
        <f>H25</f>
        <v>0</v>
      </c>
      <c r="I24" s="5">
        <f>I25</f>
        <v>62509.9</v>
      </c>
      <c r="J24" s="13">
        <f t="shared" si="2"/>
        <v>19.352910216718268</v>
      </c>
    </row>
    <row r="25" spans="1:10" ht="36.75">
      <c r="A25" s="2" t="s">
        <v>26</v>
      </c>
      <c r="B25" s="4" t="s">
        <v>144</v>
      </c>
      <c r="C25" s="4" t="s">
        <v>97</v>
      </c>
      <c r="D25" s="5">
        <f t="shared" si="0"/>
        <v>323000</v>
      </c>
      <c r="E25" s="6"/>
      <c r="F25" s="6">
        <v>323000</v>
      </c>
      <c r="G25" s="5">
        <f t="shared" si="1"/>
        <v>62509.9</v>
      </c>
      <c r="H25" s="6"/>
      <c r="I25" s="6">
        <v>62509.9</v>
      </c>
      <c r="J25" s="13">
        <f t="shared" si="2"/>
        <v>19.352910216718268</v>
      </c>
    </row>
    <row r="26" spans="1:10" ht="18.75">
      <c r="A26" s="2" t="s">
        <v>120</v>
      </c>
      <c r="B26" s="4" t="s">
        <v>47</v>
      </c>
      <c r="C26" s="4" t="s">
        <v>19</v>
      </c>
      <c r="D26" s="5">
        <f t="shared" si="0"/>
        <v>10000</v>
      </c>
      <c r="E26" s="5">
        <f>E27</f>
        <v>0</v>
      </c>
      <c r="F26" s="5">
        <f>F27</f>
        <v>10000</v>
      </c>
      <c r="G26" s="5">
        <f t="shared" si="1"/>
        <v>2800</v>
      </c>
      <c r="H26" s="5">
        <f>H27</f>
        <v>0</v>
      </c>
      <c r="I26" s="5">
        <f>I27</f>
        <v>2800</v>
      </c>
      <c r="J26" s="13">
        <f t="shared" si="2"/>
        <v>28.000000000000004</v>
      </c>
    </row>
    <row r="27" spans="1:10" ht="27.75">
      <c r="A27" s="2" t="s">
        <v>168</v>
      </c>
      <c r="B27" s="4" t="s">
        <v>152</v>
      </c>
      <c r="C27" s="4" t="s">
        <v>155</v>
      </c>
      <c r="D27" s="5">
        <f t="shared" si="0"/>
        <v>10000</v>
      </c>
      <c r="E27" s="5">
        <f>E28</f>
        <v>0</v>
      </c>
      <c r="F27" s="5">
        <f>F28</f>
        <v>10000</v>
      </c>
      <c r="G27" s="5">
        <f t="shared" si="1"/>
        <v>2800</v>
      </c>
      <c r="H27" s="5">
        <f>H28</f>
        <v>0</v>
      </c>
      <c r="I27" s="5">
        <f>I28</f>
        <v>2800</v>
      </c>
      <c r="J27" s="13">
        <f t="shared" si="2"/>
        <v>28.000000000000004</v>
      </c>
    </row>
    <row r="28" spans="1:10" ht="36.75">
      <c r="A28" s="2" t="s">
        <v>172</v>
      </c>
      <c r="B28" s="4" t="s">
        <v>8</v>
      </c>
      <c r="C28" s="4" t="s">
        <v>24</v>
      </c>
      <c r="D28" s="5">
        <f t="shared" si="0"/>
        <v>10000</v>
      </c>
      <c r="E28" s="6"/>
      <c r="F28" s="6">
        <v>10000</v>
      </c>
      <c r="G28" s="5">
        <f t="shared" si="1"/>
        <v>2800</v>
      </c>
      <c r="H28" s="6"/>
      <c r="I28" s="6">
        <v>2800</v>
      </c>
      <c r="J28" s="13">
        <f t="shared" si="2"/>
        <v>28.000000000000004</v>
      </c>
    </row>
    <row r="29" spans="1:10" ht="18.75">
      <c r="A29" s="2" t="s">
        <v>137</v>
      </c>
      <c r="B29" s="4" t="s">
        <v>191</v>
      </c>
      <c r="C29" s="4" t="s">
        <v>56</v>
      </c>
      <c r="D29" s="5">
        <f t="shared" si="0"/>
        <v>0</v>
      </c>
      <c r="E29" s="5">
        <f aca="true" t="shared" si="3" ref="E29:F31">E30</f>
        <v>0</v>
      </c>
      <c r="F29" s="5">
        <f t="shared" si="3"/>
        <v>0</v>
      </c>
      <c r="G29" s="5">
        <f t="shared" si="1"/>
        <v>0</v>
      </c>
      <c r="H29" s="5">
        <f aca="true" t="shared" si="4" ref="H29:I31">H30</f>
        <v>0</v>
      </c>
      <c r="I29" s="5">
        <f t="shared" si="4"/>
        <v>0</v>
      </c>
      <c r="J29" s="13" t="e">
        <f t="shared" si="2"/>
        <v>#DIV/0!</v>
      </c>
    </row>
    <row r="30" spans="1:10" ht="18.75">
      <c r="A30" s="2" t="s">
        <v>62</v>
      </c>
      <c r="B30" s="4" t="s">
        <v>91</v>
      </c>
      <c r="C30" s="4" t="s">
        <v>82</v>
      </c>
      <c r="D30" s="5">
        <f t="shared" si="0"/>
        <v>0</v>
      </c>
      <c r="E30" s="5">
        <f t="shared" si="3"/>
        <v>0</v>
      </c>
      <c r="F30" s="5">
        <f t="shared" si="3"/>
        <v>0</v>
      </c>
      <c r="G30" s="5">
        <f t="shared" si="1"/>
        <v>0</v>
      </c>
      <c r="H30" s="5">
        <f t="shared" si="4"/>
        <v>0</v>
      </c>
      <c r="I30" s="5">
        <f t="shared" si="4"/>
        <v>0</v>
      </c>
      <c r="J30" s="13" t="e">
        <f t="shared" si="2"/>
        <v>#DIV/0!</v>
      </c>
    </row>
    <row r="31" spans="1:10" ht="18.75">
      <c r="A31" s="2" t="s">
        <v>142</v>
      </c>
      <c r="B31" s="4" t="s">
        <v>201</v>
      </c>
      <c r="C31" s="4" t="s">
        <v>81</v>
      </c>
      <c r="D31" s="5">
        <f t="shared" si="0"/>
        <v>0</v>
      </c>
      <c r="E31" s="5">
        <f t="shared" si="3"/>
        <v>0</v>
      </c>
      <c r="F31" s="5">
        <f t="shared" si="3"/>
        <v>0</v>
      </c>
      <c r="G31" s="5">
        <f t="shared" si="1"/>
        <v>0</v>
      </c>
      <c r="H31" s="5">
        <f t="shared" si="4"/>
        <v>0</v>
      </c>
      <c r="I31" s="5">
        <f t="shared" si="4"/>
        <v>0</v>
      </c>
      <c r="J31" s="13" t="e">
        <f t="shared" si="2"/>
        <v>#DIV/0!</v>
      </c>
    </row>
    <row r="32" spans="1:10" ht="18.75">
      <c r="A32" s="2" t="s">
        <v>100</v>
      </c>
      <c r="B32" s="4" t="s">
        <v>95</v>
      </c>
      <c r="C32" s="4" t="s">
        <v>69</v>
      </c>
      <c r="D32" s="5">
        <f t="shared" si="0"/>
        <v>0</v>
      </c>
      <c r="E32" s="6"/>
      <c r="F32" s="6"/>
      <c r="G32" s="5">
        <f t="shared" si="1"/>
        <v>0</v>
      </c>
      <c r="H32" s="6"/>
      <c r="I32" s="6"/>
      <c r="J32" s="13" t="e">
        <f t="shared" si="2"/>
        <v>#DIV/0!</v>
      </c>
    </row>
    <row r="33" spans="1:10" ht="18.75">
      <c r="A33" s="2" t="s">
        <v>140</v>
      </c>
      <c r="B33" s="4" t="s">
        <v>189</v>
      </c>
      <c r="C33" s="4" t="s">
        <v>165</v>
      </c>
      <c r="D33" s="5">
        <f t="shared" si="0"/>
        <v>550000</v>
      </c>
      <c r="E33" s="5">
        <f>E34</f>
        <v>0</v>
      </c>
      <c r="F33" s="5">
        <f>F34</f>
        <v>550000</v>
      </c>
      <c r="G33" s="5">
        <f t="shared" si="1"/>
        <v>41791.06</v>
      </c>
      <c r="H33" s="5">
        <f>H34</f>
        <v>0</v>
      </c>
      <c r="I33" s="5">
        <f>I34</f>
        <v>41791.06</v>
      </c>
      <c r="J33" s="13">
        <f t="shared" si="2"/>
        <v>7.598374545454545</v>
      </c>
    </row>
    <row r="34" spans="1:10" ht="45.75">
      <c r="A34" s="2" t="s">
        <v>64</v>
      </c>
      <c r="B34" s="4" t="s">
        <v>177</v>
      </c>
      <c r="C34" s="4" t="s">
        <v>110</v>
      </c>
      <c r="D34" s="5">
        <f t="shared" si="0"/>
        <v>550000</v>
      </c>
      <c r="E34" s="5">
        <f>E35+E37</f>
        <v>0</v>
      </c>
      <c r="F34" s="5">
        <f>F35+F37</f>
        <v>550000</v>
      </c>
      <c r="G34" s="5">
        <f t="shared" si="1"/>
        <v>41791.06</v>
      </c>
      <c r="H34" s="5">
        <f>H35+H37</f>
        <v>0</v>
      </c>
      <c r="I34" s="5">
        <f>I35+I37</f>
        <v>41791.06</v>
      </c>
      <c r="J34" s="13">
        <f t="shared" si="2"/>
        <v>7.598374545454545</v>
      </c>
    </row>
    <row r="35" spans="1:10" ht="36.75">
      <c r="A35" s="2" t="s">
        <v>159</v>
      </c>
      <c r="B35" s="4" t="s">
        <v>124</v>
      </c>
      <c r="C35" s="4" t="s">
        <v>14</v>
      </c>
      <c r="D35" s="5">
        <f t="shared" si="0"/>
        <v>550000</v>
      </c>
      <c r="E35" s="5">
        <f>E36</f>
        <v>0</v>
      </c>
      <c r="F35" s="5">
        <f>F36</f>
        <v>550000</v>
      </c>
      <c r="G35" s="5">
        <f t="shared" si="1"/>
        <v>41791.06</v>
      </c>
      <c r="H35" s="5">
        <f>H36</f>
        <v>0</v>
      </c>
      <c r="I35" s="5">
        <f>I36</f>
        <v>41791.06</v>
      </c>
      <c r="J35" s="13">
        <f t="shared" si="2"/>
        <v>7.598374545454545</v>
      </c>
    </row>
    <row r="36" spans="1:10" ht="36.75">
      <c r="A36" s="2" t="s">
        <v>180</v>
      </c>
      <c r="B36" s="4" t="s">
        <v>166</v>
      </c>
      <c r="C36" s="4" t="s">
        <v>200</v>
      </c>
      <c r="D36" s="5">
        <f t="shared" si="0"/>
        <v>550000</v>
      </c>
      <c r="E36" s="6"/>
      <c r="F36" s="6">
        <v>550000</v>
      </c>
      <c r="G36" s="5">
        <f t="shared" si="1"/>
        <v>41791.06</v>
      </c>
      <c r="H36" s="6"/>
      <c r="I36" s="6">
        <v>41791.06</v>
      </c>
      <c r="J36" s="13">
        <f t="shared" si="2"/>
        <v>7.598374545454545</v>
      </c>
    </row>
    <row r="37" spans="1:10" ht="45.75">
      <c r="A37" s="2" t="s">
        <v>192</v>
      </c>
      <c r="B37" s="4" t="s">
        <v>74</v>
      </c>
      <c r="C37" s="4" t="s">
        <v>40</v>
      </c>
      <c r="D37" s="5">
        <f t="shared" si="0"/>
        <v>0</v>
      </c>
      <c r="E37" s="5">
        <f>E38</f>
        <v>0</v>
      </c>
      <c r="F37" s="5">
        <f>F38</f>
        <v>0</v>
      </c>
      <c r="G37" s="5">
        <f t="shared" si="1"/>
        <v>0</v>
      </c>
      <c r="H37" s="5">
        <f>H38</f>
        <v>0</v>
      </c>
      <c r="I37" s="5">
        <f>I38</f>
        <v>0</v>
      </c>
      <c r="J37" s="13" t="e">
        <f t="shared" si="2"/>
        <v>#DIV/0!</v>
      </c>
    </row>
    <row r="38" spans="1:10" ht="36.75">
      <c r="A38" s="2" t="s">
        <v>118</v>
      </c>
      <c r="B38" s="4" t="s">
        <v>199</v>
      </c>
      <c r="C38" s="4" t="s">
        <v>88</v>
      </c>
      <c r="D38" s="5">
        <f t="shared" si="0"/>
        <v>0</v>
      </c>
      <c r="E38" s="6"/>
      <c r="F38" s="6"/>
      <c r="G38" s="5">
        <f t="shared" si="1"/>
        <v>0</v>
      </c>
      <c r="H38" s="6"/>
      <c r="I38" s="6"/>
      <c r="J38" s="13" t="e">
        <f t="shared" si="2"/>
        <v>#DIV/0!</v>
      </c>
    </row>
    <row r="39" spans="1:10" ht="18.75">
      <c r="A39" s="2" t="s">
        <v>206</v>
      </c>
      <c r="B39" s="4" t="s">
        <v>7</v>
      </c>
      <c r="C39" s="4" t="s">
        <v>60</v>
      </c>
      <c r="D39" s="5">
        <f t="shared" si="0"/>
        <v>2000</v>
      </c>
      <c r="E39" s="5">
        <f aca="true" t="shared" si="5" ref="E39:F41">E40</f>
        <v>0</v>
      </c>
      <c r="F39" s="5">
        <f t="shared" si="5"/>
        <v>2000</v>
      </c>
      <c r="G39" s="5">
        <f t="shared" si="1"/>
        <v>0</v>
      </c>
      <c r="H39" s="5">
        <f aca="true" t="shared" si="6" ref="H39:I41">H40</f>
        <v>0</v>
      </c>
      <c r="I39" s="5">
        <f t="shared" si="6"/>
        <v>0</v>
      </c>
      <c r="J39" s="13">
        <f t="shared" si="2"/>
        <v>0</v>
      </c>
    </row>
    <row r="40" spans="1:10" ht="18.75">
      <c r="A40" s="2" t="s">
        <v>52</v>
      </c>
      <c r="B40" s="4" t="s">
        <v>135</v>
      </c>
      <c r="C40" s="4" t="s">
        <v>139</v>
      </c>
      <c r="D40" s="5">
        <f t="shared" si="0"/>
        <v>2000</v>
      </c>
      <c r="E40" s="5">
        <f t="shared" si="5"/>
        <v>0</v>
      </c>
      <c r="F40" s="5">
        <f t="shared" si="5"/>
        <v>2000</v>
      </c>
      <c r="G40" s="5">
        <f t="shared" si="1"/>
        <v>0</v>
      </c>
      <c r="H40" s="5">
        <f t="shared" si="6"/>
        <v>0</v>
      </c>
      <c r="I40" s="5">
        <f t="shared" si="6"/>
        <v>0</v>
      </c>
      <c r="J40" s="13">
        <f t="shared" si="2"/>
        <v>0</v>
      </c>
    </row>
    <row r="41" spans="1:10" ht="18.75">
      <c r="A41" s="2" t="s">
        <v>121</v>
      </c>
      <c r="B41" s="4" t="s">
        <v>117</v>
      </c>
      <c r="C41" s="4" t="s">
        <v>67</v>
      </c>
      <c r="D41" s="5">
        <f t="shared" si="0"/>
        <v>2000</v>
      </c>
      <c r="E41" s="5">
        <f t="shared" si="5"/>
        <v>0</v>
      </c>
      <c r="F41" s="5">
        <f t="shared" si="5"/>
        <v>2000</v>
      </c>
      <c r="G41" s="5">
        <f t="shared" si="1"/>
        <v>0</v>
      </c>
      <c r="H41" s="5">
        <f t="shared" si="6"/>
        <v>0</v>
      </c>
      <c r="I41" s="5">
        <f t="shared" si="6"/>
        <v>0</v>
      </c>
      <c r="J41" s="13">
        <f t="shared" si="2"/>
        <v>0</v>
      </c>
    </row>
    <row r="42" spans="1:10" ht="18.75">
      <c r="A42" s="2" t="s">
        <v>99</v>
      </c>
      <c r="B42" s="4" t="s">
        <v>9</v>
      </c>
      <c r="C42" s="4" t="s">
        <v>184</v>
      </c>
      <c r="D42" s="5">
        <f t="shared" si="0"/>
        <v>2000</v>
      </c>
      <c r="E42" s="6"/>
      <c r="F42" s="6">
        <v>2000</v>
      </c>
      <c r="G42" s="5">
        <f t="shared" si="1"/>
        <v>0</v>
      </c>
      <c r="H42" s="6"/>
      <c r="I42" s="6"/>
      <c r="J42" s="13">
        <f t="shared" si="2"/>
        <v>0</v>
      </c>
    </row>
    <row r="43" spans="1:10" ht="18.75">
      <c r="A43" s="2" t="s">
        <v>202</v>
      </c>
      <c r="B43" s="4" t="s">
        <v>129</v>
      </c>
      <c r="C43" s="4" t="s">
        <v>10</v>
      </c>
      <c r="D43" s="5">
        <f t="shared" si="0"/>
        <v>5000</v>
      </c>
      <c r="E43" s="5">
        <f>E44+E47</f>
        <v>0</v>
      </c>
      <c r="F43" s="5">
        <f>F44+F47</f>
        <v>5000</v>
      </c>
      <c r="G43" s="5">
        <f t="shared" si="1"/>
        <v>0</v>
      </c>
      <c r="H43" s="5">
        <f>H44+H47</f>
        <v>0</v>
      </c>
      <c r="I43" s="5">
        <f>I44+I47</f>
        <v>0</v>
      </c>
      <c r="J43" s="13">
        <f t="shared" si="2"/>
        <v>0</v>
      </c>
    </row>
    <row r="44" spans="1:10" ht="36.75">
      <c r="A44" s="2" t="s">
        <v>157</v>
      </c>
      <c r="B44" s="4" t="s">
        <v>63</v>
      </c>
      <c r="C44" s="4" t="s">
        <v>6</v>
      </c>
      <c r="D44" s="5">
        <f t="shared" si="0"/>
        <v>0</v>
      </c>
      <c r="E44" s="5">
        <f>E45</f>
        <v>0</v>
      </c>
      <c r="F44" s="5">
        <f>F45</f>
        <v>0</v>
      </c>
      <c r="G44" s="5">
        <f t="shared" si="1"/>
        <v>0</v>
      </c>
      <c r="H44" s="5">
        <f>H45</f>
        <v>0</v>
      </c>
      <c r="I44" s="5">
        <f>I45</f>
        <v>0</v>
      </c>
      <c r="J44" s="13" t="e">
        <f t="shared" si="2"/>
        <v>#DIV/0!</v>
      </c>
    </row>
    <row r="45" spans="1:10" ht="45.75">
      <c r="A45" s="2" t="s">
        <v>143</v>
      </c>
      <c r="B45" s="4" t="s">
        <v>104</v>
      </c>
      <c r="C45" s="4" t="s">
        <v>170</v>
      </c>
      <c r="D45" s="5">
        <f t="shared" si="0"/>
        <v>0</v>
      </c>
      <c r="E45" s="5">
        <f>E46</f>
        <v>0</v>
      </c>
      <c r="F45" s="5">
        <f>F46</f>
        <v>0</v>
      </c>
      <c r="G45" s="5">
        <f t="shared" si="1"/>
        <v>0</v>
      </c>
      <c r="H45" s="5">
        <f>H46</f>
        <v>0</v>
      </c>
      <c r="I45" s="5">
        <f>I46</f>
        <v>0</v>
      </c>
      <c r="J45" s="13" t="e">
        <f t="shared" si="2"/>
        <v>#DIV/0!</v>
      </c>
    </row>
    <row r="46" spans="1:10" ht="45.75">
      <c r="A46" s="2" t="s">
        <v>119</v>
      </c>
      <c r="B46" s="4" t="s">
        <v>90</v>
      </c>
      <c r="C46" s="4" t="s">
        <v>205</v>
      </c>
      <c r="D46" s="5">
        <f t="shared" si="0"/>
        <v>0</v>
      </c>
      <c r="E46" s="6"/>
      <c r="F46" s="6"/>
      <c r="G46" s="5">
        <f t="shared" si="1"/>
        <v>0</v>
      </c>
      <c r="H46" s="6"/>
      <c r="I46" s="6"/>
      <c r="J46" s="13" t="e">
        <f t="shared" si="2"/>
        <v>#DIV/0!</v>
      </c>
    </row>
    <row r="47" spans="1:10" ht="27.75">
      <c r="A47" s="2" t="s">
        <v>160</v>
      </c>
      <c r="B47" s="4" t="s">
        <v>127</v>
      </c>
      <c r="C47" s="4" t="s">
        <v>126</v>
      </c>
      <c r="D47" s="5">
        <f t="shared" si="0"/>
        <v>5000</v>
      </c>
      <c r="E47" s="5">
        <f>E48</f>
        <v>0</v>
      </c>
      <c r="F47" s="5">
        <f>F48</f>
        <v>5000</v>
      </c>
      <c r="G47" s="5">
        <f t="shared" si="1"/>
        <v>0</v>
      </c>
      <c r="H47" s="5">
        <f>H48</f>
        <v>0</v>
      </c>
      <c r="I47" s="5">
        <f>I48</f>
        <v>0</v>
      </c>
      <c r="J47" s="13">
        <f t="shared" si="2"/>
        <v>0</v>
      </c>
    </row>
    <row r="48" spans="1:10" ht="18.75">
      <c r="A48" s="2" t="s">
        <v>87</v>
      </c>
      <c r="B48" s="4" t="s">
        <v>182</v>
      </c>
      <c r="C48" s="4" t="s">
        <v>0</v>
      </c>
      <c r="D48" s="5">
        <f t="shared" si="0"/>
        <v>5000</v>
      </c>
      <c r="E48" s="5">
        <f>E49</f>
        <v>0</v>
      </c>
      <c r="F48" s="5">
        <f>F49</f>
        <v>5000</v>
      </c>
      <c r="G48" s="5">
        <f t="shared" si="1"/>
        <v>0</v>
      </c>
      <c r="H48" s="5">
        <f>H49</f>
        <v>0</v>
      </c>
      <c r="I48" s="5">
        <f>I49</f>
        <v>0</v>
      </c>
      <c r="J48" s="13">
        <f t="shared" si="2"/>
        <v>0</v>
      </c>
    </row>
    <row r="49" spans="1:10" ht="27.75">
      <c r="A49" s="2" t="s">
        <v>83</v>
      </c>
      <c r="B49" s="4" t="s">
        <v>109</v>
      </c>
      <c r="C49" s="4" t="s">
        <v>27</v>
      </c>
      <c r="D49" s="5">
        <f t="shared" si="0"/>
        <v>5000</v>
      </c>
      <c r="E49" s="5"/>
      <c r="F49" s="5">
        <v>5000</v>
      </c>
      <c r="G49" s="5">
        <f t="shared" si="1"/>
        <v>0</v>
      </c>
      <c r="H49" s="5"/>
      <c r="I49" s="5"/>
      <c r="J49" s="13">
        <f t="shared" si="2"/>
        <v>0</v>
      </c>
    </row>
    <row r="50" spans="1:10" ht="18.75">
      <c r="A50" s="2" t="s">
        <v>20</v>
      </c>
      <c r="B50" s="4" t="s">
        <v>111</v>
      </c>
      <c r="C50" s="4" t="s">
        <v>12</v>
      </c>
      <c r="D50" s="5">
        <f t="shared" si="0"/>
        <v>0</v>
      </c>
      <c r="E50" s="5">
        <f>E51+E53</f>
        <v>0</v>
      </c>
      <c r="F50" s="5">
        <f>F51+F53</f>
        <v>0</v>
      </c>
      <c r="G50" s="5">
        <f t="shared" si="1"/>
        <v>0</v>
      </c>
      <c r="H50" s="5">
        <f>H51+H53</f>
        <v>0</v>
      </c>
      <c r="I50" s="5">
        <f>I51+I53</f>
        <v>0</v>
      </c>
      <c r="J50" s="13" t="e">
        <f t="shared" si="2"/>
        <v>#DIV/0!</v>
      </c>
    </row>
    <row r="51" spans="1:10" ht="18.75">
      <c r="A51" s="2" t="s">
        <v>96</v>
      </c>
      <c r="B51" s="4" t="s">
        <v>195</v>
      </c>
      <c r="C51" s="4" t="s">
        <v>107</v>
      </c>
      <c r="D51" s="5">
        <f t="shared" si="0"/>
        <v>0</v>
      </c>
      <c r="E51" s="5">
        <f>E52</f>
        <v>0</v>
      </c>
      <c r="F51" s="5">
        <f>F52</f>
        <v>0</v>
      </c>
      <c r="G51" s="5">
        <f t="shared" si="1"/>
        <v>0</v>
      </c>
      <c r="H51" s="5">
        <f>H52</f>
        <v>0</v>
      </c>
      <c r="I51" s="5">
        <f>I52</f>
        <v>0</v>
      </c>
      <c r="J51" s="13" t="e">
        <f t="shared" si="2"/>
        <v>#DIV/0!</v>
      </c>
    </row>
    <row r="52" spans="1:10" ht="18.75">
      <c r="A52" s="2" t="s">
        <v>146</v>
      </c>
      <c r="B52" s="4" t="s">
        <v>204</v>
      </c>
      <c r="C52" s="4" t="s">
        <v>167</v>
      </c>
      <c r="D52" s="5">
        <f t="shared" si="0"/>
        <v>0</v>
      </c>
      <c r="E52" s="5"/>
      <c r="F52" s="5"/>
      <c r="G52" s="5">
        <f t="shared" si="1"/>
        <v>0</v>
      </c>
      <c r="H52" s="5"/>
      <c r="I52" s="5"/>
      <c r="J52" s="13" t="e">
        <f t="shared" si="2"/>
        <v>#DIV/0!</v>
      </c>
    </row>
    <row r="53" spans="1:10" ht="18.75">
      <c r="A53" s="2" t="s">
        <v>75</v>
      </c>
      <c r="B53" s="4" t="s">
        <v>16</v>
      </c>
      <c r="C53" s="4" t="s">
        <v>169</v>
      </c>
      <c r="D53" s="5">
        <f t="shared" si="0"/>
        <v>0</v>
      </c>
      <c r="E53" s="5">
        <f>E54</f>
        <v>0</v>
      </c>
      <c r="F53" s="5">
        <f>F54</f>
        <v>0</v>
      </c>
      <c r="G53" s="5">
        <f t="shared" si="1"/>
        <v>0</v>
      </c>
      <c r="H53" s="5">
        <f>H54</f>
        <v>0</v>
      </c>
      <c r="I53" s="5">
        <f>I54</f>
        <v>0</v>
      </c>
      <c r="J53" s="13" t="e">
        <f t="shared" si="2"/>
        <v>#DIV/0!</v>
      </c>
    </row>
    <row r="54" spans="1:10" ht="18.75">
      <c r="A54" s="2" t="s">
        <v>106</v>
      </c>
      <c r="B54" s="4" t="s">
        <v>21</v>
      </c>
      <c r="C54" s="4" t="s">
        <v>42</v>
      </c>
      <c r="D54" s="5">
        <f t="shared" si="0"/>
        <v>0</v>
      </c>
      <c r="E54" s="5"/>
      <c r="F54" s="5"/>
      <c r="G54" s="5">
        <f t="shared" si="1"/>
        <v>0</v>
      </c>
      <c r="H54" s="5"/>
      <c r="I54" s="5"/>
      <c r="J54" s="13" t="e">
        <f t="shared" si="2"/>
        <v>#DIV/0!</v>
      </c>
    </row>
    <row r="55" spans="1:10" ht="18.75">
      <c r="A55" s="2" t="s">
        <v>68</v>
      </c>
      <c r="B55" s="4" t="s">
        <v>174</v>
      </c>
      <c r="C55" s="4" t="s">
        <v>86</v>
      </c>
      <c r="D55" s="5">
        <f t="shared" si="0"/>
        <v>414800</v>
      </c>
      <c r="E55" s="5">
        <f>E56+E73+E75</f>
        <v>6415171.04</v>
      </c>
      <c r="F55" s="5">
        <f>F56+F73+F75</f>
        <v>6829971.04</v>
      </c>
      <c r="G55" s="5">
        <f t="shared" si="1"/>
        <v>414800</v>
      </c>
      <c r="H55" s="5">
        <f>H56+H73+H75</f>
        <v>1269609.48</v>
      </c>
      <c r="I55" s="5">
        <f>I56+I73+I75</f>
        <v>1684409.48</v>
      </c>
      <c r="J55" s="13">
        <f t="shared" si="2"/>
        <v>24.662029606497423</v>
      </c>
    </row>
    <row r="56" spans="1:10" ht="18.75">
      <c r="A56" s="2" t="s">
        <v>45</v>
      </c>
      <c r="B56" s="4" t="s">
        <v>44</v>
      </c>
      <c r="C56" s="4" t="s">
        <v>164</v>
      </c>
      <c r="D56" s="5">
        <f t="shared" si="0"/>
        <v>414800</v>
      </c>
      <c r="E56" s="5">
        <f>E57+E62+E67+E60</f>
        <v>6415171.04</v>
      </c>
      <c r="F56" s="5">
        <f>F57+F62+F67+F60</f>
        <v>6829971.04</v>
      </c>
      <c r="G56" s="5">
        <f t="shared" si="1"/>
        <v>414800</v>
      </c>
      <c r="H56" s="5">
        <f>H57+H62+H67+H60</f>
        <v>1269609.48</v>
      </c>
      <c r="I56" s="5">
        <f>I57+I62+I67+I60</f>
        <v>1684409.48</v>
      </c>
      <c r="J56" s="13">
        <f t="shared" si="2"/>
        <v>24.662029606497423</v>
      </c>
    </row>
    <row r="57" spans="1:10" ht="18.75">
      <c r="A57" s="2" t="s">
        <v>136</v>
      </c>
      <c r="B57" s="4" t="s">
        <v>105</v>
      </c>
      <c r="C57" s="4" t="s">
        <v>132</v>
      </c>
      <c r="D57" s="5">
        <f t="shared" si="0"/>
        <v>0</v>
      </c>
      <c r="E57" s="5">
        <f>E58</f>
        <v>473000</v>
      </c>
      <c r="F57" s="5">
        <f>F58</f>
        <v>473000</v>
      </c>
      <c r="G57" s="5">
        <f t="shared" si="1"/>
        <v>0</v>
      </c>
      <c r="H57" s="5">
        <f>H58</f>
        <v>118200</v>
      </c>
      <c r="I57" s="5">
        <f>I58</f>
        <v>118200</v>
      </c>
      <c r="J57" s="13">
        <f t="shared" si="2"/>
        <v>24.989429175475685</v>
      </c>
    </row>
    <row r="58" spans="1:10" ht="18.75">
      <c r="A58" s="2" t="s">
        <v>49</v>
      </c>
      <c r="B58" s="4" t="s">
        <v>23</v>
      </c>
      <c r="C58" s="4" t="s">
        <v>1</v>
      </c>
      <c r="D58" s="5">
        <f t="shared" si="0"/>
        <v>0</v>
      </c>
      <c r="E58" s="5">
        <f>E59</f>
        <v>473000</v>
      </c>
      <c r="F58" s="5">
        <f>F59</f>
        <v>473000</v>
      </c>
      <c r="G58" s="5">
        <f t="shared" si="1"/>
        <v>0</v>
      </c>
      <c r="H58" s="5">
        <f>H59</f>
        <v>118200</v>
      </c>
      <c r="I58" s="5">
        <f>I59</f>
        <v>118200</v>
      </c>
      <c r="J58" s="13">
        <f t="shared" si="2"/>
        <v>24.989429175475685</v>
      </c>
    </row>
    <row r="59" spans="1:10" ht="18.75">
      <c r="A59" s="2" t="s">
        <v>51</v>
      </c>
      <c r="B59" s="4" t="s">
        <v>122</v>
      </c>
      <c r="C59" s="4" t="s">
        <v>92</v>
      </c>
      <c r="D59" s="5">
        <f t="shared" si="0"/>
        <v>0</v>
      </c>
      <c r="E59" s="6">
        <v>473000</v>
      </c>
      <c r="F59" s="6">
        <v>473000</v>
      </c>
      <c r="G59" s="5">
        <f t="shared" si="1"/>
        <v>0</v>
      </c>
      <c r="H59" s="6">
        <v>118200</v>
      </c>
      <c r="I59" s="6">
        <v>118200</v>
      </c>
      <c r="J59" s="13">
        <f t="shared" si="2"/>
        <v>24.989429175475685</v>
      </c>
    </row>
    <row r="60" spans="1:10" ht="18.75">
      <c r="A60" s="2"/>
      <c r="B60" s="4" t="s">
        <v>218</v>
      </c>
      <c r="C60" s="4" t="s">
        <v>220</v>
      </c>
      <c r="D60" s="5">
        <f aca="true" t="shared" si="7" ref="D60:I60">D61</f>
        <v>0</v>
      </c>
      <c r="E60" s="6">
        <f t="shared" si="7"/>
        <v>333900</v>
      </c>
      <c r="F60" s="6">
        <f t="shared" si="7"/>
        <v>333900</v>
      </c>
      <c r="G60" s="5">
        <f t="shared" si="7"/>
        <v>0</v>
      </c>
      <c r="H60" s="6">
        <f t="shared" si="7"/>
        <v>83500</v>
      </c>
      <c r="I60" s="6">
        <f t="shared" si="7"/>
        <v>83500</v>
      </c>
      <c r="J60" s="13"/>
    </row>
    <row r="61" spans="1:10" ht="18.75">
      <c r="A61" s="2"/>
      <c r="B61" s="4" t="s">
        <v>219</v>
      </c>
      <c r="C61" s="4" t="s">
        <v>221</v>
      </c>
      <c r="D61" s="5">
        <f>F61-E61</f>
        <v>0</v>
      </c>
      <c r="E61" s="6">
        <v>333900</v>
      </c>
      <c r="F61" s="6">
        <v>333900</v>
      </c>
      <c r="G61" s="5">
        <f>I61-H61</f>
        <v>0</v>
      </c>
      <c r="H61" s="6">
        <v>83500</v>
      </c>
      <c r="I61" s="6">
        <v>83500</v>
      </c>
      <c r="J61" s="13"/>
    </row>
    <row r="62" spans="1:10" ht="18.75">
      <c r="A62" s="2" t="s">
        <v>76</v>
      </c>
      <c r="B62" s="4" t="s">
        <v>89</v>
      </c>
      <c r="C62" s="4" t="s">
        <v>114</v>
      </c>
      <c r="D62" s="5">
        <f t="shared" si="0"/>
        <v>139800</v>
      </c>
      <c r="E62" s="5">
        <f>E63+E65</f>
        <v>13371.04</v>
      </c>
      <c r="F62" s="5">
        <f>F63+F65</f>
        <v>153171.04</v>
      </c>
      <c r="G62" s="5">
        <f t="shared" si="1"/>
        <v>139800</v>
      </c>
      <c r="H62" s="5">
        <f>H63+H65</f>
        <v>13371.04</v>
      </c>
      <c r="I62" s="5">
        <f>I63+I65</f>
        <v>153171.04</v>
      </c>
      <c r="J62" s="13">
        <f t="shared" si="2"/>
        <v>100</v>
      </c>
    </row>
    <row r="63" spans="1:10" ht="18.75">
      <c r="A63" s="2" t="s">
        <v>150</v>
      </c>
      <c r="B63" s="4" t="s">
        <v>35</v>
      </c>
      <c r="C63" s="4" t="s">
        <v>33</v>
      </c>
      <c r="D63" s="5">
        <f t="shared" si="0"/>
        <v>139800</v>
      </c>
      <c r="E63" s="5">
        <f>E64</f>
        <v>0</v>
      </c>
      <c r="F63" s="5">
        <f>F64</f>
        <v>139800</v>
      </c>
      <c r="G63" s="5">
        <f t="shared" si="1"/>
        <v>139800</v>
      </c>
      <c r="H63" s="5">
        <f>H64</f>
        <v>0</v>
      </c>
      <c r="I63" s="5">
        <f>I64</f>
        <v>139800</v>
      </c>
      <c r="J63" s="13">
        <f t="shared" si="2"/>
        <v>100</v>
      </c>
    </row>
    <row r="64" spans="1:10" ht="18.75">
      <c r="A64" s="2" t="s">
        <v>38</v>
      </c>
      <c r="B64" s="4" t="s">
        <v>133</v>
      </c>
      <c r="C64" s="4" t="s">
        <v>79</v>
      </c>
      <c r="D64" s="5">
        <f t="shared" si="0"/>
        <v>139800</v>
      </c>
      <c r="E64" s="6"/>
      <c r="F64" s="6">
        <v>139800</v>
      </c>
      <c r="G64" s="5">
        <f t="shared" si="1"/>
        <v>139800</v>
      </c>
      <c r="H64" s="6"/>
      <c r="I64" s="6">
        <v>139800</v>
      </c>
      <c r="J64" s="13">
        <f t="shared" si="2"/>
        <v>100</v>
      </c>
    </row>
    <row r="65" spans="1:10" ht="36.75">
      <c r="A65" s="2" t="s">
        <v>153</v>
      </c>
      <c r="B65" s="4" t="s">
        <v>72</v>
      </c>
      <c r="C65" s="4" t="s">
        <v>125</v>
      </c>
      <c r="D65" s="5">
        <f t="shared" si="0"/>
        <v>0</v>
      </c>
      <c r="E65" s="5">
        <f>E66</f>
        <v>13371.04</v>
      </c>
      <c r="F65" s="5">
        <f>F66</f>
        <v>13371.04</v>
      </c>
      <c r="G65" s="5">
        <f t="shared" si="1"/>
        <v>0</v>
      </c>
      <c r="H65" s="5">
        <f>H66</f>
        <v>13371.04</v>
      </c>
      <c r="I65" s="5">
        <f>I66</f>
        <v>13371.04</v>
      </c>
      <c r="J65" s="13">
        <f t="shared" si="2"/>
        <v>100</v>
      </c>
    </row>
    <row r="66" spans="1:10" ht="36.75">
      <c r="A66" s="2" t="s">
        <v>29</v>
      </c>
      <c r="B66" s="4" t="s">
        <v>181</v>
      </c>
      <c r="C66" s="4" t="s">
        <v>163</v>
      </c>
      <c r="D66" s="5">
        <f t="shared" si="0"/>
        <v>0</v>
      </c>
      <c r="E66" s="6">
        <v>13371.04</v>
      </c>
      <c r="F66" s="6">
        <v>13371.04</v>
      </c>
      <c r="G66" s="5">
        <f t="shared" si="1"/>
        <v>0</v>
      </c>
      <c r="H66" s="6">
        <v>13371.04</v>
      </c>
      <c r="I66" s="6">
        <v>13371.04</v>
      </c>
      <c r="J66" s="13">
        <f t="shared" si="2"/>
        <v>100</v>
      </c>
    </row>
    <row r="67" spans="1:10" ht="18.75">
      <c r="A67" s="2" t="s">
        <v>148</v>
      </c>
      <c r="B67" s="4" t="s">
        <v>37</v>
      </c>
      <c r="C67" s="4" t="s">
        <v>3</v>
      </c>
      <c r="D67" s="5">
        <f t="shared" si="0"/>
        <v>275000</v>
      </c>
      <c r="E67" s="5">
        <f>E70+E72+E68</f>
        <v>5594900</v>
      </c>
      <c r="F67" s="5">
        <f>F70+F72+F68</f>
        <v>5869900</v>
      </c>
      <c r="G67" s="5">
        <f t="shared" si="1"/>
        <v>275000</v>
      </c>
      <c r="H67" s="5">
        <f>H70+H72+H68</f>
        <v>1054538.44</v>
      </c>
      <c r="I67" s="5">
        <f>I70+I72+I68</f>
        <v>1329538.44</v>
      </c>
      <c r="J67" s="13">
        <f t="shared" si="2"/>
        <v>22.65010374963798</v>
      </c>
    </row>
    <row r="68" spans="1:10" ht="18.75">
      <c r="A68" s="2"/>
      <c r="B68" s="4" t="s">
        <v>215</v>
      </c>
      <c r="C68" s="4"/>
      <c r="D68" s="5">
        <f aca="true" t="shared" si="8" ref="D68:I68">D69</f>
        <v>275000</v>
      </c>
      <c r="E68" s="5">
        <f t="shared" si="8"/>
        <v>50000</v>
      </c>
      <c r="F68" s="5">
        <f t="shared" si="8"/>
        <v>325000</v>
      </c>
      <c r="G68" s="5">
        <f t="shared" si="8"/>
        <v>275000</v>
      </c>
      <c r="H68" s="5">
        <f t="shared" si="8"/>
        <v>50000</v>
      </c>
      <c r="I68" s="5">
        <f t="shared" si="8"/>
        <v>325000</v>
      </c>
      <c r="J68" s="13">
        <f t="shared" si="2"/>
        <v>100</v>
      </c>
    </row>
    <row r="69" spans="1:10" ht="27.75">
      <c r="A69" s="2"/>
      <c r="B69" s="4" t="s">
        <v>216</v>
      </c>
      <c r="C69" s="4" t="s">
        <v>217</v>
      </c>
      <c r="D69" s="5">
        <f>F69-E69</f>
        <v>275000</v>
      </c>
      <c r="E69" s="5">
        <v>50000</v>
      </c>
      <c r="F69" s="5">
        <v>325000</v>
      </c>
      <c r="G69" s="5">
        <f>I69-H69</f>
        <v>275000</v>
      </c>
      <c r="H69" s="5">
        <v>50000</v>
      </c>
      <c r="I69" s="5">
        <v>325000</v>
      </c>
      <c r="J69" s="13">
        <f t="shared" si="2"/>
        <v>100</v>
      </c>
    </row>
    <row r="70" spans="1:10" ht="27.75">
      <c r="A70" s="2" t="s">
        <v>207</v>
      </c>
      <c r="B70" s="4" t="s">
        <v>197</v>
      </c>
      <c r="C70" s="4" t="s">
        <v>77</v>
      </c>
      <c r="D70" s="5">
        <f t="shared" si="0"/>
        <v>0</v>
      </c>
      <c r="E70" s="5">
        <f>E71</f>
        <v>5544900</v>
      </c>
      <c r="F70" s="5">
        <f>F71</f>
        <v>5544900</v>
      </c>
      <c r="G70" s="5">
        <f t="shared" si="1"/>
        <v>0</v>
      </c>
      <c r="H70" s="5">
        <f>H71</f>
        <v>1004538.44</v>
      </c>
      <c r="I70" s="5">
        <f>I71</f>
        <v>1004538.44</v>
      </c>
      <c r="J70" s="13">
        <f t="shared" si="2"/>
        <v>18.116439250482426</v>
      </c>
    </row>
    <row r="71" spans="1:10" ht="36.75">
      <c r="A71" s="2" t="s">
        <v>203</v>
      </c>
      <c r="B71" s="4" t="s">
        <v>85</v>
      </c>
      <c r="C71" s="4" t="s">
        <v>149</v>
      </c>
      <c r="D71" s="5">
        <f t="shared" si="0"/>
        <v>0</v>
      </c>
      <c r="E71" s="6">
        <v>5544900</v>
      </c>
      <c r="F71" s="6">
        <v>5544900</v>
      </c>
      <c r="G71" s="5">
        <f t="shared" si="1"/>
        <v>0</v>
      </c>
      <c r="H71" s="6">
        <v>1004538.44</v>
      </c>
      <c r="I71" s="6">
        <v>1004538.44</v>
      </c>
      <c r="J71" s="13">
        <f t="shared" si="2"/>
        <v>18.116439250482426</v>
      </c>
    </row>
    <row r="72" spans="1:10" ht="18.75">
      <c r="A72" s="2"/>
      <c r="B72" s="4" t="s">
        <v>213</v>
      </c>
      <c r="C72" s="4" t="s">
        <v>214</v>
      </c>
      <c r="D72" s="5">
        <f>F72-E72</f>
        <v>0</v>
      </c>
      <c r="E72" s="6"/>
      <c r="F72" s="6"/>
      <c r="G72" s="5">
        <f>I72-H72</f>
        <v>0</v>
      </c>
      <c r="H72" s="6"/>
      <c r="I72" s="6"/>
      <c r="J72" s="13" t="e">
        <f t="shared" si="2"/>
        <v>#DIV/0!</v>
      </c>
    </row>
    <row r="73" spans="1:10" ht="18.75">
      <c r="A73" s="2" t="s">
        <v>178</v>
      </c>
      <c r="B73" s="4" t="s">
        <v>59</v>
      </c>
      <c r="C73" s="4" t="s">
        <v>173</v>
      </c>
      <c r="D73" s="5">
        <f t="shared" si="0"/>
        <v>0</v>
      </c>
      <c r="E73" s="5">
        <f>E74</f>
        <v>0</v>
      </c>
      <c r="F73" s="5">
        <f>F74</f>
        <v>0</v>
      </c>
      <c r="G73" s="5">
        <f t="shared" si="1"/>
        <v>0</v>
      </c>
      <c r="H73" s="5">
        <f>H74</f>
        <v>0</v>
      </c>
      <c r="I73" s="5">
        <f>I74</f>
        <v>0</v>
      </c>
      <c r="J73" s="13" t="e">
        <f>I73/F73*100</f>
        <v>#DIV/0!</v>
      </c>
    </row>
    <row r="74" spans="1:10" ht="18.75">
      <c r="A74" s="2" t="s">
        <v>13</v>
      </c>
      <c r="B74" s="4" t="s">
        <v>84</v>
      </c>
      <c r="C74" s="4" t="s">
        <v>131</v>
      </c>
      <c r="D74" s="5">
        <f t="shared" si="0"/>
        <v>0</v>
      </c>
      <c r="E74" s="6"/>
      <c r="F74" s="6"/>
      <c r="G74" s="5">
        <f t="shared" si="1"/>
        <v>0</v>
      </c>
      <c r="H74" s="6"/>
      <c r="I74" s="6"/>
      <c r="J74" s="13" t="e">
        <f>I74/F74*100</f>
        <v>#DIV/0!</v>
      </c>
    </row>
    <row r="75" spans="1:10" ht="18.75">
      <c r="A75" s="2" t="s">
        <v>36</v>
      </c>
      <c r="B75" s="4" t="s">
        <v>11</v>
      </c>
      <c r="C75" s="4" t="s">
        <v>187</v>
      </c>
      <c r="D75" s="5">
        <f t="shared" si="0"/>
        <v>0</v>
      </c>
      <c r="E75" s="5">
        <f>E76</f>
        <v>0</v>
      </c>
      <c r="F75" s="5">
        <f>F76</f>
        <v>0</v>
      </c>
      <c r="G75" s="5">
        <f t="shared" si="1"/>
        <v>0</v>
      </c>
      <c r="H75" s="5">
        <f>H76</f>
        <v>0</v>
      </c>
      <c r="I75" s="5">
        <f>I76</f>
        <v>0</v>
      </c>
      <c r="J75" s="13" t="e">
        <f>I75/F75*100</f>
        <v>#DIV/0!</v>
      </c>
    </row>
    <row r="76" spans="1:10" ht="27.75">
      <c r="A76" s="2" t="s">
        <v>80</v>
      </c>
      <c r="B76" s="4" t="s">
        <v>162</v>
      </c>
      <c r="C76" s="4" t="s">
        <v>41</v>
      </c>
      <c r="D76" s="5">
        <f>F76-E76</f>
        <v>0</v>
      </c>
      <c r="E76" s="6"/>
      <c r="F76" s="6"/>
      <c r="G76" s="5">
        <f>I76-H76</f>
        <v>0</v>
      </c>
      <c r="H76" s="6"/>
      <c r="I76" s="6"/>
      <c r="J76" s="13" t="e">
        <f>I76/F76*100</f>
        <v>#DIV/0!</v>
      </c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20" t="s">
        <v>208</v>
      </c>
      <c r="C79" s="20"/>
      <c r="D79" s="18" t="s">
        <v>210</v>
      </c>
      <c r="E79" s="19"/>
      <c r="F79" s="8"/>
      <c r="G79" s="17"/>
      <c r="H79" s="17"/>
      <c r="I79" s="17"/>
      <c r="J79" s="8"/>
    </row>
    <row r="80" spans="1:10" ht="12.75">
      <c r="A80" s="7"/>
      <c r="B80" s="17"/>
      <c r="C80" s="17"/>
      <c r="D80" s="8"/>
      <c r="E80" s="8"/>
      <c r="F80" s="8"/>
      <c r="G80" s="17"/>
      <c r="H80" s="17"/>
      <c r="I80" s="17"/>
      <c r="J80" s="8"/>
    </row>
    <row r="81" spans="1:10" ht="12.75">
      <c r="A81" s="7"/>
      <c r="B81" s="17"/>
      <c r="C81" s="17"/>
      <c r="D81" s="8"/>
      <c r="E81" s="8"/>
      <c r="F81" s="8"/>
      <c r="G81" s="17"/>
      <c r="H81" s="17"/>
      <c r="I81" s="17"/>
      <c r="J81" s="8"/>
    </row>
    <row r="82" spans="1:10" ht="12.75">
      <c r="A82" s="7"/>
      <c r="B82" s="17" t="s">
        <v>209</v>
      </c>
      <c r="C82" s="17"/>
      <c r="D82" s="18" t="s">
        <v>211</v>
      </c>
      <c r="E82" s="19"/>
      <c r="F82" s="8"/>
      <c r="G82" s="17"/>
      <c r="H82" s="17"/>
      <c r="I82" s="17"/>
      <c r="J82" s="8"/>
    </row>
  </sheetData>
  <sheetProtection insertColumns="0" insertRows="0"/>
  <mergeCells count="14">
    <mergeCell ref="D79:E79"/>
    <mergeCell ref="D82:E82"/>
    <mergeCell ref="B79:C79"/>
    <mergeCell ref="B80:C80"/>
    <mergeCell ref="B81:C81"/>
    <mergeCell ref="B82:C82"/>
    <mergeCell ref="G79:I79"/>
    <mergeCell ref="G80:I80"/>
    <mergeCell ref="G81:I81"/>
    <mergeCell ref="G82:I82"/>
    <mergeCell ref="A1:I1"/>
    <mergeCell ref="A2:I2"/>
    <mergeCell ref="A3:I3"/>
    <mergeCell ref="A4:I4"/>
  </mergeCells>
  <printOptions gridLines="1"/>
  <pageMargins left="0.29" right="0.21" top="0.47" bottom="0.16" header="0.1388888888888889" footer="0.16"/>
  <pageSetup fitToHeight="0" fitToWidth="1" horizontalDpi="600" verticalDpi="600" orientation="landscape" paperSize="9" scale="92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plan4_</cp:lastModifiedBy>
  <cp:lastPrinted>2013-01-15T07:59:31Z</cp:lastPrinted>
  <dcterms:created xsi:type="dcterms:W3CDTF">2012-03-16T04:46:04Z</dcterms:created>
  <dcterms:modified xsi:type="dcterms:W3CDTF">2013-04-02T10:26:36Z</dcterms:modified>
  <cp:category/>
  <cp:version/>
  <cp:contentType/>
  <cp:contentStatus/>
</cp:coreProperties>
</file>